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6" sheetId="1" r:id="rId1"/>
  </sheets>
  <definedNames>
    <definedName name="_xlfn.AGGREGATE" hidden="1">#NAME?</definedName>
    <definedName name="_xlnm.Print_Titles" localSheetId="0">'дод.6'!$5:$5</definedName>
    <definedName name="_xlnm.Print_Area" localSheetId="0">'дод.6'!$B$1:$H$36</definedName>
  </definedNames>
  <calcPr fullCalcOnLoad="1"/>
</workbook>
</file>

<file path=xl/sharedStrings.xml><?xml version="1.0" encoding="utf-8"?>
<sst xmlns="http://schemas.openxmlformats.org/spreadsheetml/2006/main" count="117" uniqueCount="87">
  <si>
    <t>Загальний фонд</t>
  </si>
  <si>
    <t>Спеціальний фонд</t>
  </si>
  <si>
    <t>Код функціональної класифікації видатків та кредитування бюджету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</si>
  <si>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</si>
  <si>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</si>
  <si>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</si>
  <si>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Код тимчасової класифікації видатків та кредитування місцевого бюджету</t>
  </si>
  <si>
    <t>грн.</t>
  </si>
  <si>
    <t>Перший заступник голови обласної ради</t>
  </si>
  <si>
    <t>Всього</t>
  </si>
  <si>
    <t>070807</t>
  </si>
  <si>
    <t>0990</t>
  </si>
  <si>
    <t>Інші освітні програми</t>
  </si>
  <si>
    <t xml:space="preserve">Обласна програма забезпечення  загальноосвітніх навчальних закладів шкільними автобусами у 2016 році </t>
  </si>
  <si>
    <t>10</t>
  </si>
  <si>
    <t>Управління  освіти і науки облдержадміністрації</t>
  </si>
  <si>
    <t>Зміни до переліку місцевих (регіональних) програм, які фінансуватимуться за рахунок коштів
обласного бюджету  у 2016 році</t>
  </si>
  <si>
    <t>11</t>
  </si>
  <si>
    <t>Управління у справах молоді  та спорту облдержадміністрації</t>
  </si>
  <si>
    <t>73</t>
  </si>
  <si>
    <t>Департамент економічного розвитку і торгівлі облдержадміністрації</t>
  </si>
  <si>
    <t>0133</t>
  </si>
  <si>
    <t>0810</t>
  </si>
  <si>
    <t xml:space="preserve">Програма розвитку фізичної культури і спорту в Рівненській області на  2014-2016 роки                                        
</t>
  </si>
  <si>
    <t>Найменування
згідно з типовою відомчою/типовою програмною3/тимчасовою класифікацією видатків та кредитування місцевого бюджету</t>
  </si>
  <si>
    <t>130201</t>
  </si>
  <si>
    <t>250404</t>
  </si>
  <si>
    <t>0180</t>
  </si>
  <si>
    <t>Обласна програма енергоефективності на 2011-2016 роки</t>
  </si>
  <si>
    <t>40</t>
  </si>
  <si>
    <t>Департамент житлово-комунального господарства, енергетики та енергоефективності облдержадміністрації</t>
  </si>
  <si>
    <t>250380</t>
  </si>
  <si>
    <t xml:space="preserve">Інші субвенції </t>
  </si>
  <si>
    <t>0411</t>
  </si>
  <si>
    <t>Інші заходи, пов'язані з економічною діяльністю</t>
  </si>
  <si>
    <t>180107</t>
  </si>
  <si>
    <t>0470</t>
  </si>
  <si>
    <t xml:space="preserve">Фінансування енергозберігаючих заходів  </t>
  </si>
  <si>
    <t>67</t>
  </si>
  <si>
    <t>Управління з питань надзвичайних ситуацій та цивільного захисту населення облдержадміністрації</t>
  </si>
  <si>
    <t>180410</t>
  </si>
  <si>
    <t xml:space="preserve">Програма створення регіонального,  матеріального  резерву для запобігання і  ліквідації наслідків надзвичайних ситуацій на 2016-2020 роки  </t>
  </si>
  <si>
    <t>1040</t>
  </si>
  <si>
    <t>130104</t>
  </si>
  <si>
    <t>130112</t>
  </si>
  <si>
    <t>Забезпечення підготовки спортсменів вищих категорій школами вищої спортивної майстерності 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</si>
  <si>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</si>
  <si>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03</t>
  </si>
  <si>
    <t>Рівненська обласна державна адміністрація</t>
  </si>
  <si>
    <t>Програма розвитку освіти Рівненської області 2016-2018 роки</t>
  </si>
  <si>
    <t>Обласна комплексна програма профілактики правопорушень та боротьби із злочинністю на 2016-2020 роки</t>
  </si>
  <si>
    <t>О.В.Корнійчук</t>
  </si>
  <si>
    <t>180404</t>
  </si>
  <si>
    <t>Підтримка малого і середнього підприємництва</t>
  </si>
  <si>
    <t>Програма розвитку малого і середнього підприємництва у Рівненській області на 2015-2017 роки</t>
  </si>
  <si>
    <t>Програма розвитку інвестиційної діяльності  в Рівненській області на 2016-2018 роки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</si>
  <si>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</si>
  <si>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</si>
  <si>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Обласна програма відпочинку та оздоровлення дітей на 2014-2017 роки</t>
  </si>
  <si>
    <t>130102</t>
  </si>
  <si>
    <t>Проведення навчально-тренувальних зборiв i змагань</t>
  </si>
  <si>
    <t>Видатки на утримання центрiв з iнвалiдного спорту i реабiлiтацiйних шкiл</t>
  </si>
  <si>
    <t>Інші видатки:</t>
  </si>
  <si>
    <t>130114 </t>
  </si>
  <si>
    <t>130203 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</si>
  <si>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</si>
  <si>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Інші видатки</t>
  </si>
  <si>
    <t>15</t>
  </si>
  <si>
    <t>Департамент соціального захисту населення облдержадміністрації</t>
  </si>
  <si>
    <t>091214</t>
  </si>
  <si>
    <t>1090</t>
  </si>
  <si>
    <t xml:space="preserve">Інші установи та заклади </t>
  </si>
  <si>
    <t>Обласна програма матеріальної підтримки найбільш незахищених верств населення на 2013-2017 роки</t>
  </si>
  <si>
    <t>Програма реалізації проекту "Покращення системи підготовки кадрів для потреб економіки Волинського субрегіону" в рамках "Програми Європейського Союзу "Підтримка політики регіонального розвитку в Україні"</t>
  </si>
  <si>
    <t>090412</t>
  </si>
  <si>
    <t>Інші видатки на соціальний захист населення:</t>
  </si>
  <si>
    <t>250908</t>
  </si>
  <si>
    <t>1060</t>
  </si>
  <si>
    <t>Надання пільгового довгострокового кредиту громадянам на будівництво (реконструкцію) та придбання житла</t>
  </si>
  <si>
    <t>Обласна програма забезпечення молоді житлом на 2013-2017 роки</t>
  </si>
  <si>
    <t>14</t>
  </si>
  <si>
    <t>Управління охорони здоров’я  облдержадміністрації</t>
  </si>
  <si>
    <t>080101</t>
  </si>
  <si>
    <t>0731</t>
  </si>
  <si>
    <t>Лікарні</t>
  </si>
  <si>
    <t>Програма "Діти Рівненщини" на 2016-2020 роки</t>
  </si>
  <si>
    <t>Додаток 7
до рішення Рівненської обласної ради
"Про внесення змін до обласного бюджету на 2016 рік"
від 04 листопада 2016 року  № 326</t>
  </si>
</sst>
</file>

<file path=xl/styles.xml><?xml version="1.0" encoding="utf-8"?>
<styleSheet xmlns="http://schemas.openxmlformats.org/spreadsheetml/2006/main">
  <numFmts count="5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</numFmts>
  <fonts count="4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 Cyr"/>
      <family val="1"/>
    </font>
    <font>
      <i/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11" fillId="0" borderId="6" applyNumberFormat="0" applyFill="0" applyAlignment="0" applyProtection="0"/>
    <xf numFmtId="0" fontId="9" fillId="25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9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9" applyNumberFormat="0" applyFont="0" applyAlignment="0" applyProtection="0"/>
    <xf numFmtId="0" fontId="0" fillId="10" borderId="9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0" applyNumberFormat="0" applyFill="0" applyAlignment="0" applyProtection="0"/>
    <xf numFmtId="0" fontId="30" fillId="13" borderId="0" applyNumberFormat="0" applyBorder="0" applyAlignment="0" applyProtection="0"/>
    <xf numFmtId="0" fontId="19" fillId="0" borderId="0">
      <alignment/>
      <protection/>
    </xf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68">
    <xf numFmtId="0" fontId="0" fillId="0" borderId="0" xfId="0" applyAlignment="1">
      <alignment/>
    </xf>
    <xf numFmtId="49" fontId="36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1" fillId="0" borderId="0" xfId="0" applyNumberFormat="1" applyFont="1" applyFill="1" applyAlignment="1" applyProtection="1">
      <alignment horizontal="left" vertical="center" wrapText="1"/>
      <protection/>
    </xf>
    <xf numFmtId="49" fontId="36" fillId="0" borderId="0" xfId="0" applyNumberFormat="1" applyFont="1" applyFill="1" applyBorder="1" applyAlignment="1" applyProtection="1">
      <alignment horizontal="center" vertical="top" wrapText="1"/>
      <protection locked="0"/>
    </xf>
    <xf numFmtId="0" fontId="33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Alignment="1" applyProtection="1">
      <alignment horizontal="left" vertical="top"/>
      <protection/>
    </xf>
    <xf numFmtId="0" fontId="0" fillId="0" borderId="0" xfId="0" applyNumberFormat="1" applyFont="1" applyFill="1" applyAlignment="1" applyProtection="1">
      <alignment/>
      <protection/>
    </xf>
    <xf numFmtId="49" fontId="27" fillId="0" borderId="11" xfId="0" applyNumberFormat="1" applyFont="1" applyBorder="1" applyAlignment="1">
      <alignment horizontal="center" vertical="top" wrapText="1"/>
    </xf>
    <xf numFmtId="49" fontId="28" fillId="13" borderId="11" xfId="0" applyNumberFormat="1" applyFont="1" applyFill="1" applyBorder="1" applyAlignment="1">
      <alignment horizontal="center" vertical="top" wrapText="1"/>
    </xf>
    <xf numFmtId="49" fontId="28" fillId="13" borderId="11" xfId="0" applyNumberFormat="1" applyFont="1" applyFill="1" applyBorder="1" applyAlignment="1" applyProtection="1">
      <alignment vertical="top" wrapText="1"/>
      <protection locked="0"/>
    </xf>
    <xf numFmtId="192" fontId="18" fillId="13" borderId="11" xfId="93" applyNumberFormat="1" applyFont="1" applyFill="1" applyBorder="1" applyAlignment="1">
      <alignment horizontal="center" vertical="center"/>
      <protection/>
    </xf>
    <xf numFmtId="49" fontId="25" fillId="0" borderId="11" xfId="0" applyNumberFormat="1" applyFont="1" applyBorder="1" applyAlignment="1">
      <alignment horizontal="center" vertical="top" wrapText="1"/>
    </xf>
    <xf numFmtId="49" fontId="27" fillId="26" borderId="11" xfId="0" applyNumberFormat="1" applyFont="1" applyFill="1" applyBorder="1" applyAlignment="1" applyProtection="1">
      <alignment vertical="top" wrapText="1"/>
      <protection locked="0"/>
    </xf>
    <xf numFmtId="0" fontId="25" fillId="0" borderId="11" xfId="0" applyNumberFormat="1" applyFont="1" applyBorder="1" applyAlignment="1" applyProtection="1">
      <alignment vertical="top" wrapText="1"/>
      <protection locked="0"/>
    </xf>
    <xf numFmtId="49" fontId="25" fillId="0" borderId="11" xfId="0" applyNumberFormat="1" applyFont="1" applyBorder="1" applyAlignment="1" applyProtection="1">
      <alignment vertical="top" wrapText="1"/>
      <protection locked="0"/>
    </xf>
    <xf numFmtId="0" fontId="0" fillId="0" borderId="0" xfId="0" applyFont="1" applyFill="1" applyAlignment="1">
      <alignment/>
    </xf>
    <xf numFmtId="0" fontId="0" fillId="13" borderId="0" xfId="0" applyNumberFormat="1" applyFont="1" applyFill="1" applyAlignment="1" applyProtection="1">
      <alignment/>
      <protection/>
    </xf>
    <xf numFmtId="49" fontId="28" fillId="13" borderId="11" xfId="0" applyNumberFormat="1" applyFont="1" applyFill="1" applyBorder="1" applyAlignment="1" applyProtection="1">
      <alignment vertical="top" wrapText="1"/>
      <protection locked="0"/>
    </xf>
    <xf numFmtId="0" fontId="0" fillId="13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49" fontId="25" fillId="0" borderId="11" xfId="0" applyNumberFormat="1" applyFont="1" applyFill="1" applyBorder="1" applyAlignment="1">
      <alignment vertical="top" wrapText="1"/>
    </xf>
    <xf numFmtId="49" fontId="25" fillId="0" borderId="11" xfId="0" applyNumberFormat="1" applyFont="1" applyFill="1" applyBorder="1" applyAlignment="1">
      <alignment vertical="top" wrapText="1"/>
    </xf>
    <xf numFmtId="0" fontId="25" fillId="0" borderId="11" xfId="0" applyNumberFormat="1" applyFont="1" applyFill="1" applyBorder="1" applyAlignment="1">
      <alignment vertical="top" wrapText="1"/>
    </xf>
    <xf numFmtId="49" fontId="28" fillId="13" borderId="11" xfId="0" applyNumberFormat="1" applyFont="1" applyFill="1" applyBorder="1" applyAlignment="1">
      <alignment vertical="top" wrapText="1"/>
    </xf>
    <xf numFmtId="0" fontId="18" fillId="0" borderId="11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Alignment="1">
      <alignment/>
    </xf>
    <xf numFmtId="192" fontId="0" fillId="0" borderId="0" xfId="0" applyNumberFormat="1" applyFont="1" applyFill="1" applyAlignment="1">
      <alignment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2" fillId="0" borderId="0" xfId="0" applyNumberFormat="1" applyFont="1" applyFill="1" applyBorder="1" applyAlignment="1" applyProtection="1">
      <alignment horizontal="center" vertical="top"/>
      <protection/>
    </xf>
    <xf numFmtId="0" fontId="34" fillId="0" borderId="12" xfId="0" applyNumberFormat="1" applyFont="1" applyFill="1" applyBorder="1" applyAlignment="1" applyProtection="1">
      <alignment horizontal="right" vertical="center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Font="1" applyBorder="1" applyAlignment="1">
      <alignment horizontal="center" vertical="center" wrapText="1"/>
    </xf>
    <xf numFmtId="49" fontId="36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192" fontId="37" fillId="13" borderId="11" xfId="93" applyNumberFormat="1" applyFont="1" applyFill="1" applyBorder="1" applyAlignment="1">
      <alignment horizontal="center" vertical="center"/>
      <protection/>
    </xf>
    <xf numFmtId="192" fontId="38" fillId="0" borderId="11" xfId="93" applyNumberFormat="1" applyFont="1" applyBorder="1" applyAlignment="1">
      <alignment vertical="top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4" fontId="37" fillId="13" borderId="11" xfId="93" applyNumberFormat="1" applyFont="1" applyFill="1" applyBorder="1">
      <alignment vertical="top"/>
      <protection/>
    </xf>
    <xf numFmtId="0" fontId="0" fillId="13" borderId="0" xfId="0" applyNumberFormat="1" applyFont="1" applyFill="1" applyAlignment="1" applyProtection="1">
      <alignment/>
      <protection/>
    </xf>
    <xf numFmtId="49" fontId="39" fillId="13" borderId="11" xfId="0" applyNumberFormat="1" applyFont="1" applyFill="1" applyBorder="1" applyAlignment="1">
      <alignment vertical="top" wrapText="1"/>
    </xf>
    <xf numFmtId="0" fontId="0" fillId="13" borderId="0" xfId="0" applyFont="1" applyFill="1" applyAlignment="1">
      <alignment/>
    </xf>
    <xf numFmtId="0" fontId="40" fillId="0" borderId="0" xfId="0" applyNumberFormat="1" applyFont="1" applyFill="1" applyBorder="1" applyAlignment="1" applyProtection="1">
      <alignment/>
      <protection/>
    </xf>
    <xf numFmtId="0" fontId="40" fillId="0" borderId="0" xfId="0" applyFont="1" applyFill="1" applyAlignment="1">
      <alignment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/>
    </xf>
    <xf numFmtId="49" fontId="18" fillId="13" borderId="11" xfId="0" applyNumberFormat="1" applyFont="1" applyFill="1" applyBorder="1" applyAlignment="1">
      <alignment horizontal="center" vertical="center" wrapText="1"/>
    </xf>
    <xf numFmtId="4" fontId="38" fillId="0" borderId="11" xfId="93" applyNumberFormat="1" applyFont="1" applyBorder="1">
      <alignment vertical="top"/>
      <protection/>
    </xf>
    <xf numFmtId="4" fontId="37" fillId="0" borderId="11" xfId="93" applyNumberFormat="1" applyFont="1" applyBorder="1">
      <alignment vertical="top"/>
      <protection/>
    </xf>
    <xf numFmtId="4" fontId="18" fillId="13" borderId="11" xfId="93" applyNumberFormat="1" applyFont="1" applyFill="1" applyBorder="1">
      <alignment vertical="top"/>
      <protection/>
    </xf>
    <xf numFmtId="4" fontId="25" fillId="0" borderId="11" xfId="93" applyNumberFormat="1" applyFont="1" applyBorder="1">
      <alignment vertical="top"/>
      <protection/>
    </xf>
    <xf numFmtId="4" fontId="25" fillId="0" borderId="11" xfId="0" applyNumberFormat="1" applyFont="1" applyFill="1" applyBorder="1" applyAlignment="1">
      <alignment horizontal="right" vertical="top" wrapText="1"/>
    </xf>
    <xf numFmtId="0" fontId="25" fillId="0" borderId="11" xfId="0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192" fontId="25" fillId="0" borderId="11" xfId="0" applyNumberFormat="1" applyFont="1" applyBorder="1" applyAlignment="1">
      <alignment vertical="justify"/>
    </xf>
    <xf numFmtId="4" fontId="18" fillId="0" borderId="11" xfId="0" applyNumberFormat="1" applyFont="1" applyBorder="1" applyAlignment="1">
      <alignment vertical="justify"/>
    </xf>
    <xf numFmtId="4" fontId="41" fillId="0" borderId="11" xfId="93" applyNumberFormat="1" applyFont="1" applyBorder="1">
      <alignment vertical="top"/>
      <protection/>
    </xf>
    <xf numFmtId="4" fontId="18" fillId="0" borderId="11" xfId="0" applyNumberFormat="1" applyFont="1" applyFill="1" applyBorder="1" applyAlignment="1" applyProtection="1">
      <alignment vertical="center" wrapText="1"/>
      <protection/>
    </xf>
    <xf numFmtId="49" fontId="27" fillId="0" borderId="11" xfId="0" applyNumberFormat="1" applyFont="1" applyFill="1" applyBorder="1" applyAlignment="1">
      <alignment horizontal="center" vertical="top" wrapText="1"/>
    </xf>
    <xf numFmtId="49" fontId="38" fillId="0" borderId="11" xfId="0" applyNumberFormat="1" applyFont="1" applyFill="1" applyBorder="1" applyAlignment="1">
      <alignment vertical="top" wrapText="1"/>
    </xf>
    <xf numFmtId="192" fontId="25" fillId="0" borderId="11" xfId="93" applyNumberFormat="1" applyFont="1" applyBorder="1" applyAlignment="1">
      <alignment vertical="top" wrapText="1"/>
      <protection/>
    </xf>
    <xf numFmtId="49" fontId="31" fillId="0" borderId="11" xfId="0" applyNumberFormat="1" applyFont="1" applyBorder="1" applyAlignment="1" applyProtection="1">
      <alignment vertical="top" wrapText="1"/>
      <protection locked="0"/>
    </xf>
    <xf numFmtId="49" fontId="25" fillId="0" borderId="11" xfId="0" applyNumberFormat="1" applyFont="1" applyFill="1" applyBorder="1" applyAlignment="1" applyProtection="1">
      <alignment vertical="top" wrapText="1"/>
      <protection locked="0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view="pageBreakPreview" zoomScaleSheetLayoutView="100" zoomScalePageLayoutView="0" workbookViewId="0" topLeftCell="B1">
      <selection activeCell="B3" sqref="B3:H3"/>
    </sheetView>
  </sheetViews>
  <sheetFormatPr defaultColWidth="9.16015625" defaultRowHeight="12.75"/>
  <cols>
    <col min="1" max="1" width="3.83203125" style="7" hidden="1" customWidth="1"/>
    <col min="2" max="2" width="15.5" style="7" customWidth="1"/>
    <col min="3" max="3" width="17.83203125" style="7" customWidth="1"/>
    <col min="4" max="4" width="52.5" style="7" customWidth="1"/>
    <col min="5" max="5" width="72.33203125" style="7" customWidth="1"/>
    <col min="6" max="8" width="21.16015625" style="7" customWidth="1"/>
    <col min="9" max="9" width="13.33203125" style="16" customWidth="1"/>
    <col min="10" max="10" width="11.66015625" style="16" bestFit="1" customWidth="1"/>
    <col min="11" max="16384" width="9.16015625" style="16" customWidth="1"/>
  </cols>
  <sheetData>
    <row r="1" spans="1:8" s="29" customFormat="1" ht="13.5" customHeight="1">
      <c r="A1" s="28"/>
      <c r="B1" s="6"/>
      <c r="C1" s="6"/>
      <c r="D1" s="6"/>
      <c r="E1" s="6"/>
      <c r="F1" s="6"/>
      <c r="G1" s="6"/>
      <c r="H1" s="6"/>
    </row>
    <row r="2" spans="6:8" ht="69.75" customHeight="1">
      <c r="F2" s="3" t="s">
        <v>86</v>
      </c>
      <c r="G2" s="3"/>
      <c r="H2" s="3"/>
    </row>
    <row r="3" spans="2:8" ht="50.25" customHeight="1">
      <c r="B3" s="5" t="s">
        <v>16</v>
      </c>
      <c r="C3" s="5"/>
      <c r="D3" s="5"/>
      <c r="E3" s="5"/>
      <c r="F3" s="5"/>
      <c r="G3" s="5"/>
      <c r="H3" s="5"/>
    </row>
    <row r="4" spans="2:8" ht="18.75">
      <c r="B4" s="30"/>
      <c r="C4" s="30"/>
      <c r="D4" s="30"/>
      <c r="E4" s="31"/>
      <c r="F4" s="31"/>
      <c r="G4" s="32"/>
      <c r="H4" s="33" t="s">
        <v>7</v>
      </c>
    </row>
    <row r="5" spans="1:8" ht="98.25" customHeight="1">
      <c r="A5" s="20"/>
      <c r="B5" s="34" t="s">
        <v>6</v>
      </c>
      <c r="C5" s="34" t="s">
        <v>2</v>
      </c>
      <c r="D5" s="34" t="s">
        <v>24</v>
      </c>
      <c r="E5" s="35" t="s">
        <v>4</v>
      </c>
      <c r="F5" s="25" t="s">
        <v>0</v>
      </c>
      <c r="G5" s="35" t="s">
        <v>1</v>
      </c>
      <c r="H5" s="35" t="s">
        <v>5</v>
      </c>
    </row>
    <row r="6" spans="1:8" s="45" customFormat="1" ht="31.5" customHeight="1">
      <c r="A6" s="43"/>
      <c r="B6" s="9" t="s">
        <v>47</v>
      </c>
      <c r="C6" s="50"/>
      <c r="D6" s="44" t="s">
        <v>48</v>
      </c>
      <c r="E6" s="38" t="s">
        <v>9</v>
      </c>
      <c r="F6" s="42">
        <f>F7</f>
        <v>200000</v>
      </c>
      <c r="G6" s="42">
        <f>G7</f>
        <v>0</v>
      </c>
      <c r="H6" s="42">
        <f>F6+G6</f>
        <v>200000</v>
      </c>
    </row>
    <row r="7" spans="1:8" s="49" customFormat="1" ht="35.25" customHeight="1">
      <c r="A7" s="48"/>
      <c r="B7" s="8" t="s">
        <v>26</v>
      </c>
      <c r="C7" s="8" t="s">
        <v>21</v>
      </c>
      <c r="D7" s="13" t="s">
        <v>66</v>
      </c>
      <c r="E7" s="39" t="s">
        <v>50</v>
      </c>
      <c r="F7" s="51">
        <v>200000</v>
      </c>
      <c r="G7" s="61"/>
      <c r="H7" s="51">
        <f>F7+G7</f>
        <v>200000</v>
      </c>
    </row>
    <row r="8" spans="1:8" ht="31.5">
      <c r="A8" s="20"/>
      <c r="B8" s="9" t="s">
        <v>14</v>
      </c>
      <c r="C8" s="50"/>
      <c r="D8" s="24" t="s">
        <v>15</v>
      </c>
      <c r="E8" s="11" t="s">
        <v>9</v>
      </c>
      <c r="F8" s="53">
        <f>F9+F10+F11</f>
        <v>-225000</v>
      </c>
      <c r="G8" s="53">
        <f>G9+G10+G11</f>
        <v>2688250</v>
      </c>
      <c r="H8" s="53">
        <f aca="true" t="shared" si="0" ref="H8:H16">F8+G8</f>
        <v>2463250</v>
      </c>
    </row>
    <row r="9" spans="1:8" ht="31.5">
      <c r="A9" s="20"/>
      <c r="B9" s="8" t="s">
        <v>10</v>
      </c>
      <c r="C9" s="12" t="s">
        <v>11</v>
      </c>
      <c r="D9" s="13" t="s">
        <v>12</v>
      </c>
      <c r="E9" s="21" t="s">
        <v>13</v>
      </c>
      <c r="F9" s="62"/>
      <c r="G9" s="54">
        <v>-65000</v>
      </c>
      <c r="H9" s="54">
        <f t="shared" si="0"/>
        <v>-65000</v>
      </c>
    </row>
    <row r="10" spans="1:8" s="47" customFormat="1" ht="20.25" customHeight="1">
      <c r="A10" s="46"/>
      <c r="B10" s="8" t="s">
        <v>10</v>
      </c>
      <c r="C10" s="12" t="s">
        <v>11</v>
      </c>
      <c r="D10" s="13" t="s">
        <v>12</v>
      </c>
      <c r="E10" s="21" t="s">
        <v>49</v>
      </c>
      <c r="F10" s="54">
        <v>-225000</v>
      </c>
      <c r="G10" s="54"/>
      <c r="H10" s="54">
        <f>F10+G10</f>
        <v>-225000</v>
      </c>
    </row>
    <row r="11" spans="1:8" s="47" customFormat="1" ht="63">
      <c r="A11" s="46"/>
      <c r="B11" s="8" t="s">
        <v>10</v>
      </c>
      <c r="C11" s="12" t="s">
        <v>11</v>
      </c>
      <c r="D11" s="13" t="s">
        <v>12</v>
      </c>
      <c r="E11" s="21" t="s">
        <v>73</v>
      </c>
      <c r="F11" s="54"/>
      <c r="G11" s="54">
        <v>2753250</v>
      </c>
      <c r="H11" s="54">
        <f>F11+G11</f>
        <v>2753250</v>
      </c>
    </row>
    <row r="12" spans="1:8" s="19" customFormat="1" ht="33" customHeight="1">
      <c r="A12" s="17"/>
      <c r="B12" s="9" t="s">
        <v>17</v>
      </c>
      <c r="C12" s="50"/>
      <c r="D12" s="18" t="s">
        <v>18</v>
      </c>
      <c r="E12" s="11" t="s">
        <v>9</v>
      </c>
      <c r="F12" s="53">
        <f>SUM(F13:F20)</f>
        <v>535345</v>
      </c>
      <c r="G12" s="53">
        <f>SUM(G13:G20)</f>
        <v>1494247.23</v>
      </c>
      <c r="H12" s="53">
        <f t="shared" si="0"/>
        <v>2029592.23</v>
      </c>
    </row>
    <row r="13" spans="1:8" s="41" customFormat="1" ht="78.75">
      <c r="A13" s="40"/>
      <c r="B13" s="8" t="s">
        <v>56</v>
      </c>
      <c r="C13" s="8" t="s">
        <v>42</v>
      </c>
      <c r="D13" s="21" t="s">
        <v>57</v>
      </c>
      <c r="E13" s="21" t="s">
        <v>58</v>
      </c>
      <c r="F13" s="51">
        <v>-103455</v>
      </c>
      <c r="G13" s="52"/>
      <c r="H13" s="54">
        <f t="shared" si="0"/>
        <v>-103455</v>
      </c>
    </row>
    <row r="14" spans="1:8" s="41" customFormat="1" ht="31.5" customHeight="1">
      <c r="A14" s="40"/>
      <c r="B14" s="8" t="s">
        <v>59</v>
      </c>
      <c r="C14" s="8" t="s">
        <v>22</v>
      </c>
      <c r="D14" s="21" t="s">
        <v>60</v>
      </c>
      <c r="E14" s="14" t="s">
        <v>23</v>
      </c>
      <c r="F14" s="51">
        <v>4151</v>
      </c>
      <c r="G14" s="52"/>
      <c r="H14" s="54">
        <f t="shared" si="0"/>
        <v>4151</v>
      </c>
    </row>
    <row r="15" spans="1:8" s="41" customFormat="1" ht="47.25">
      <c r="A15" s="40"/>
      <c r="B15" s="8" t="s">
        <v>43</v>
      </c>
      <c r="C15" s="8" t="s">
        <v>22</v>
      </c>
      <c r="D15" s="21" t="s">
        <v>61</v>
      </c>
      <c r="E15" s="14" t="s">
        <v>23</v>
      </c>
      <c r="F15" s="51"/>
      <c r="G15" s="51">
        <v>800000</v>
      </c>
      <c r="H15" s="54">
        <f t="shared" si="0"/>
        <v>800000</v>
      </c>
    </row>
    <row r="16" spans="1:8" s="41" customFormat="1" ht="35.25" customHeight="1">
      <c r="A16" s="40"/>
      <c r="B16" s="8" t="s">
        <v>44</v>
      </c>
      <c r="C16" s="8" t="s">
        <v>22</v>
      </c>
      <c r="D16" s="21" t="s">
        <v>62</v>
      </c>
      <c r="E16" s="14" t="s">
        <v>23</v>
      </c>
      <c r="F16" s="51">
        <v>498800</v>
      </c>
      <c r="G16" s="52"/>
      <c r="H16" s="54">
        <f t="shared" si="0"/>
        <v>498800</v>
      </c>
    </row>
    <row r="17" spans="2:8" ht="54" customHeight="1">
      <c r="B17" s="8" t="s">
        <v>63</v>
      </c>
      <c r="C17" s="8" t="s">
        <v>22</v>
      </c>
      <c r="D17" s="21" t="s">
        <v>45</v>
      </c>
      <c r="E17" s="14" t="s">
        <v>23</v>
      </c>
      <c r="F17" s="54"/>
      <c r="G17" s="54">
        <v>600000</v>
      </c>
      <c r="H17" s="54">
        <f aca="true" t="shared" si="1" ref="H17:H33">F17+G17</f>
        <v>600000</v>
      </c>
    </row>
    <row r="18" spans="2:8" ht="63" customHeight="1">
      <c r="B18" s="8" t="s">
        <v>25</v>
      </c>
      <c r="C18" s="8" t="s">
        <v>22</v>
      </c>
      <c r="D18" s="21" t="s">
        <v>65</v>
      </c>
      <c r="E18" s="14" t="s">
        <v>23</v>
      </c>
      <c r="F18" s="54">
        <f>110000+30000</f>
        <v>140000</v>
      </c>
      <c r="G18" s="54"/>
      <c r="H18" s="54">
        <f t="shared" si="1"/>
        <v>140000</v>
      </c>
    </row>
    <row r="19" spans="1:8" s="41" customFormat="1" ht="68.25" customHeight="1">
      <c r="A19" s="40"/>
      <c r="B19" s="8" t="s">
        <v>64</v>
      </c>
      <c r="C19" s="8" t="s">
        <v>22</v>
      </c>
      <c r="D19" s="21" t="s">
        <v>46</v>
      </c>
      <c r="E19" s="14" t="s">
        <v>23</v>
      </c>
      <c r="F19" s="54">
        <v>-4151</v>
      </c>
      <c r="G19" s="52"/>
      <c r="H19" s="54">
        <f t="shared" si="1"/>
        <v>-4151</v>
      </c>
    </row>
    <row r="20" spans="1:8" s="41" customFormat="1" ht="52.5" customHeight="1">
      <c r="A20" s="40"/>
      <c r="B20" s="8" t="s">
        <v>76</v>
      </c>
      <c r="C20" s="12" t="s">
        <v>77</v>
      </c>
      <c r="D20" s="15" t="s">
        <v>78</v>
      </c>
      <c r="E20" s="14" t="s">
        <v>79</v>
      </c>
      <c r="F20" s="54"/>
      <c r="G20" s="51">
        <v>94247.23</v>
      </c>
      <c r="H20" s="54">
        <f t="shared" si="1"/>
        <v>94247.23</v>
      </c>
    </row>
    <row r="21" spans="1:8" s="41" customFormat="1" ht="31.5">
      <c r="A21" s="40"/>
      <c r="B21" s="9" t="s">
        <v>80</v>
      </c>
      <c r="C21" s="9"/>
      <c r="D21" s="10" t="s">
        <v>81</v>
      </c>
      <c r="E21" s="11" t="s">
        <v>9</v>
      </c>
      <c r="F21" s="53">
        <f>F22</f>
        <v>200000</v>
      </c>
      <c r="G21" s="53">
        <f>G22</f>
        <v>0</v>
      </c>
      <c r="H21" s="53">
        <f>F21+G21</f>
        <v>200000</v>
      </c>
    </row>
    <row r="22" spans="1:8" s="41" customFormat="1" ht="15.75">
      <c r="A22" s="40"/>
      <c r="B22" s="8" t="s">
        <v>82</v>
      </c>
      <c r="C22" s="8" t="s">
        <v>83</v>
      </c>
      <c r="D22" s="67" t="s">
        <v>84</v>
      </c>
      <c r="E22" s="14" t="s">
        <v>85</v>
      </c>
      <c r="F22" s="54">
        <v>200000</v>
      </c>
      <c r="G22" s="51"/>
      <c r="H22" s="54">
        <f t="shared" si="1"/>
        <v>200000</v>
      </c>
    </row>
    <row r="23" spans="1:8" s="41" customFormat="1" ht="31.5">
      <c r="A23" s="40"/>
      <c r="B23" s="9" t="s">
        <v>67</v>
      </c>
      <c r="C23" s="9"/>
      <c r="D23" s="10" t="s">
        <v>68</v>
      </c>
      <c r="E23" s="11" t="s">
        <v>9</v>
      </c>
      <c r="F23" s="53">
        <f>F25+F24</f>
        <v>205870</v>
      </c>
      <c r="G23" s="53">
        <f>G25+G24</f>
        <v>-5870</v>
      </c>
      <c r="H23" s="53">
        <f t="shared" si="1"/>
        <v>200000</v>
      </c>
    </row>
    <row r="24" spans="1:8" s="41" customFormat="1" ht="31.5">
      <c r="A24" s="40"/>
      <c r="B24" s="8" t="s">
        <v>74</v>
      </c>
      <c r="C24" s="8" t="s">
        <v>70</v>
      </c>
      <c r="D24" s="66" t="s">
        <v>75</v>
      </c>
      <c r="E24" s="65" t="s">
        <v>72</v>
      </c>
      <c r="F24" s="54">
        <v>200000</v>
      </c>
      <c r="G24" s="51"/>
      <c r="H24" s="54">
        <f t="shared" si="1"/>
        <v>200000</v>
      </c>
    </row>
    <row r="25" spans="1:8" s="41" customFormat="1" ht="31.5">
      <c r="A25" s="40"/>
      <c r="B25" s="8" t="s">
        <v>69</v>
      </c>
      <c r="C25" s="8" t="s">
        <v>70</v>
      </c>
      <c r="D25" s="22" t="s">
        <v>71</v>
      </c>
      <c r="E25" s="65" t="s">
        <v>72</v>
      </c>
      <c r="F25" s="54">
        <v>5870</v>
      </c>
      <c r="G25" s="51">
        <v>-5870</v>
      </c>
      <c r="H25" s="54">
        <f t="shared" si="1"/>
        <v>0</v>
      </c>
    </row>
    <row r="26" spans="2:8" ht="46.5" customHeight="1">
      <c r="B26" s="9" t="s">
        <v>29</v>
      </c>
      <c r="C26" s="9"/>
      <c r="D26" s="10" t="s">
        <v>30</v>
      </c>
      <c r="E26" s="38" t="s">
        <v>9</v>
      </c>
      <c r="F26" s="53">
        <f>F27+F28</f>
        <v>-200000</v>
      </c>
      <c r="G26" s="53">
        <f>G27+G28</f>
        <v>-990620.3</v>
      </c>
      <c r="H26" s="53">
        <f t="shared" si="1"/>
        <v>-1190620.3</v>
      </c>
    </row>
    <row r="27" spans="2:8" ht="15.75">
      <c r="B27" s="8" t="s">
        <v>35</v>
      </c>
      <c r="C27" s="8" t="s">
        <v>36</v>
      </c>
      <c r="D27" s="15" t="s">
        <v>37</v>
      </c>
      <c r="E27" s="21" t="s">
        <v>28</v>
      </c>
      <c r="F27" s="51">
        <v>-200000</v>
      </c>
      <c r="G27" s="51"/>
      <c r="H27" s="51">
        <f t="shared" si="1"/>
        <v>-200000</v>
      </c>
    </row>
    <row r="28" spans="1:8" ht="15.75">
      <c r="A28" s="20"/>
      <c r="B28" s="8" t="s">
        <v>31</v>
      </c>
      <c r="C28" s="8" t="s">
        <v>27</v>
      </c>
      <c r="D28" s="23" t="s">
        <v>32</v>
      </c>
      <c r="E28" s="21" t="s">
        <v>28</v>
      </c>
      <c r="F28" s="54"/>
      <c r="G28" s="55">
        <v>-990620.3</v>
      </c>
      <c r="H28" s="55">
        <f t="shared" si="1"/>
        <v>-990620.3</v>
      </c>
    </row>
    <row r="29" spans="1:8" s="19" customFormat="1" ht="48" customHeight="1">
      <c r="A29" s="17"/>
      <c r="B29" s="9" t="s">
        <v>38</v>
      </c>
      <c r="C29" s="50"/>
      <c r="D29" s="10" t="s">
        <v>39</v>
      </c>
      <c r="E29" s="38" t="s">
        <v>9</v>
      </c>
      <c r="F29" s="42">
        <f>F30</f>
        <v>-292753</v>
      </c>
      <c r="G29" s="42">
        <f>G30</f>
        <v>-218806</v>
      </c>
      <c r="H29" s="42">
        <f t="shared" si="1"/>
        <v>-511559</v>
      </c>
    </row>
    <row r="30" spans="2:8" ht="49.5" customHeight="1">
      <c r="B30" s="8" t="s">
        <v>40</v>
      </c>
      <c r="C30" s="12" t="s">
        <v>33</v>
      </c>
      <c r="D30" s="15" t="s">
        <v>34</v>
      </c>
      <c r="E30" s="22" t="s">
        <v>41</v>
      </c>
      <c r="F30" s="51">
        <v>-292753</v>
      </c>
      <c r="G30" s="51">
        <v>-218806</v>
      </c>
      <c r="H30" s="51">
        <f t="shared" si="1"/>
        <v>-511559</v>
      </c>
    </row>
    <row r="31" spans="1:8" s="19" customFormat="1" ht="33" customHeight="1">
      <c r="A31" s="17"/>
      <c r="B31" s="9" t="s">
        <v>19</v>
      </c>
      <c r="C31" s="50"/>
      <c r="D31" s="10" t="s">
        <v>20</v>
      </c>
      <c r="E31" s="11" t="s">
        <v>9</v>
      </c>
      <c r="F31" s="53">
        <f>SUM(F32:F33)</f>
        <v>-45000</v>
      </c>
      <c r="G31" s="53">
        <f>SUM(G32:G33)</f>
        <v>0</v>
      </c>
      <c r="H31" s="53">
        <f t="shared" si="1"/>
        <v>-45000</v>
      </c>
    </row>
    <row r="32" spans="2:8" ht="33.75" customHeight="1">
      <c r="B32" s="8" t="s">
        <v>52</v>
      </c>
      <c r="C32" s="63" t="s">
        <v>33</v>
      </c>
      <c r="D32" s="64" t="s">
        <v>53</v>
      </c>
      <c r="E32" s="64" t="s">
        <v>54</v>
      </c>
      <c r="F32" s="54">
        <v>-30000</v>
      </c>
      <c r="G32" s="54"/>
      <c r="H32" s="54">
        <f t="shared" si="1"/>
        <v>-30000</v>
      </c>
    </row>
    <row r="33" spans="2:8" ht="31.5">
      <c r="B33" s="63" t="s">
        <v>40</v>
      </c>
      <c r="C33" s="63" t="s">
        <v>33</v>
      </c>
      <c r="D33" s="64" t="s">
        <v>34</v>
      </c>
      <c r="E33" s="21" t="s">
        <v>55</v>
      </c>
      <c r="F33" s="54">
        <v>-15000</v>
      </c>
      <c r="G33" s="54"/>
      <c r="H33" s="54">
        <f t="shared" si="1"/>
        <v>-15000</v>
      </c>
    </row>
    <row r="34" spans="2:10" ht="16.5" customHeight="1">
      <c r="B34" s="56"/>
      <c r="C34" s="57"/>
      <c r="D34" s="58" t="s">
        <v>3</v>
      </c>
      <c r="E34" s="59"/>
      <c r="F34" s="60">
        <f>F6+F8+F12+F26+F29+F31+F23+F21</f>
        <v>378462</v>
      </c>
      <c r="G34" s="60">
        <f>G6+G8+G12+G26+G29+G31+G23+G21</f>
        <v>2967200.9299999997</v>
      </c>
      <c r="H34" s="60">
        <f>H6+H8+H12+H26+H29+H31+H23+H21</f>
        <v>3345662.9300000006</v>
      </c>
      <c r="I34" s="26"/>
      <c r="J34" s="27"/>
    </row>
    <row r="35" ht="27" customHeight="1"/>
    <row r="36" spans="2:9" ht="18.75" customHeight="1">
      <c r="B36" s="1" t="s">
        <v>8</v>
      </c>
      <c r="C36" s="1"/>
      <c r="D36" s="1"/>
      <c r="E36" s="36"/>
      <c r="F36" s="4" t="s">
        <v>51</v>
      </c>
      <c r="G36" s="4"/>
      <c r="H36" s="4"/>
      <c r="I36" s="36"/>
    </row>
    <row r="37" spans="2:16" ht="20.25" customHeight="1">
      <c r="B37" s="2"/>
      <c r="C37" s="2"/>
      <c r="D37" s="2"/>
      <c r="E37" s="2"/>
      <c r="F37" s="2"/>
      <c r="G37" s="2"/>
      <c r="H37" s="2"/>
      <c r="I37" s="37"/>
      <c r="J37" s="37"/>
      <c r="K37" s="37"/>
      <c r="L37" s="37"/>
      <c r="M37" s="37"/>
      <c r="N37" s="37"/>
      <c r="O37" s="37"/>
      <c r="P37" s="37"/>
    </row>
    <row r="38" spans="2:16" ht="19.5" customHeight="1">
      <c r="B38" s="2"/>
      <c r="C38" s="2"/>
      <c r="D38" s="2"/>
      <c r="E38" s="2"/>
      <c r="F38" s="2"/>
      <c r="G38" s="2"/>
      <c r="H38" s="2"/>
      <c r="I38" s="37"/>
      <c r="J38" s="37"/>
      <c r="K38" s="37"/>
      <c r="L38" s="37"/>
      <c r="M38" s="37"/>
      <c r="N38" s="37"/>
      <c r="O38" s="37"/>
      <c r="P38" s="37"/>
    </row>
  </sheetData>
  <sheetProtection/>
  <mergeCells count="7">
    <mergeCell ref="B37:H37"/>
    <mergeCell ref="B38:H38"/>
    <mergeCell ref="B1:H1"/>
    <mergeCell ref="F2:H2"/>
    <mergeCell ref="B3:H3"/>
    <mergeCell ref="F36:H36"/>
    <mergeCell ref="B36:D36"/>
  </mergeCells>
  <printOptions/>
  <pageMargins left="0.5905511811023623" right="0.2755905511811024" top="0.5511811023622047" bottom="0.5511811023622047" header="0.15748031496062992" footer="0.35433070866141736"/>
  <pageSetup fitToHeight="32" horizontalDpi="600" verticalDpi="600" orientation="landscape" paperSize="9" scale="68" r:id="rId1"/>
  <headerFooter differentFirst="1" alignWithMargins="0">
    <oddHeader>&amp;C&amp;P</oddHeader>
  </headerFooter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2016-11-07T11:50:08Z</cp:lastPrinted>
  <dcterms:created xsi:type="dcterms:W3CDTF">2014-01-17T10:52:16Z</dcterms:created>
  <dcterms:modified xsi:type="dcterms:W3CDTF">2016-11-11T10:32:13Z</dcterms:modified>
  <cp:category/>
  <cp:version/>
  <cp:contentType/>
  <cp:contentStatus/>
</cp:coreProperties>
</file>